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<sst xmlns="http://schemas.openxmlformats.org/spreadsheetml/2006/main" count="139" uniqueCount="69">
  <si>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OdPa</t>
  </si>
  <si>
    <t>Název OdPa</t>
  </si>
  <si>
    <t>ORJ</t>
  </si>
  <si>
    <t>Běžné</t>
  </si>
  <si>
    <t>Platy, odvody</t>
  </si>
  <si>
    <t>Neinv.transf. PO zřízeným obvodem</t>
  </si>
  <si>
    <t>Ost. neinv. transfery obyvatelstvu</t>
  </si>
  <si>
    <t>Ost. transfery a půjčky</t>
  </si>
  <si>
    <t>Celkem</t>
  </si>
  <si>
    <t>Průmyslová a ostatní odvětví hospodářství</t>
  </si>
  <si>
    <t>Silnice</t>
  </si>
  <si>
    <t>Ostatní záležitosti pozemních komunikací</t>
  </si>
  <si>
    <t>Služby pro obyvatelstvo</t>
  </si>
  <si>
    <t>Předškolní zařízení</t>
  </si>
  <si>
    <t>Základní školy</t>
  </si>
  <si>
    <t>3349</t>
  </si>
  <si>
    <t>Ostatní záležitosti sdělovacích prostředků</t>
  </si>
  <si>
    <t>3399</t>
  </si>
  <si>
    <t>Ostatní záležitosti kultury,církví a sděl.prostř.</t>
  </si>
  <si>
    <t>Využití volného času dětí a mládeže</t>
  </si>
  <si>
    <t>Bytové hospodářství</t>
  </si>
  <si>
    <t>Pohřebnictví</t>
  </si>
  <si>
    <t>Péče o vzhled obcí a veřejnou zeleň</t>
  </si>
  <si>
    <t>Sociální věci a politika zaměstnanosti</t>
  </si>
  <si>
    <t>4351</t>
  </si>
  <si>
    <t>Bezpečnost státu a právní ochrana</t>
  </si>
  <si>
    <t>Požární ochrana – dobrovolná část</t>
  </si>
  <si>
    <t>Mzdové prostředky</t>
  </si>
  <si>
    <t>Zastupitelstva obcí</t>
  </si>
  <si>
    <t>Činnost místní správy</t>
  </si>
  <si>
    <t>Všeobecná veřejná správa a služby</t>
  </si>
  <si>
    <t>Běžné výdaje CELKEM</t>
  </si>
  <si>
    <t>Konsolidace výdajů (- OdPa 6330)</t>
  </si>
  <si>
    <t>Běžné výdaje po konsolidaci</t>
  </si>
  <si>
    <t>Nebytové hospodářství</t>
  </si>
  <si>
    <t>SR 2009</t>
  </si>
  <si>
    <t>Zájmová činnost v kultuře</t>
  </si>
  <si>
    <t>Ost. sociální péče a ost. pomoc dětem a mládeži</t>
  </si>
  <si>
    <t>Osob. asist., peč. služba a podpora sam. bydlení</t>
  </si>
  <si>
    <t>Ostatní služby a činnosti v oblasti soc. péče</t>
  </si>
  <si>
    <t>Ochrana obyvatelstva</t>
  </si>
  <si>
    <t>Převody vlast. fondům v rozpočtech územní úrovně</t>
  </si>
  <si>
    <t>Úprava drobných vodních toků</t>
  </si>
  <si>
    <t>Zachování a obnova kulturních památek</t>
  </si>
  <si>
    <t xml:space="preserve">Pořízení, zachování a obnova hodnot kult. pověd. </t>
  </si>
  <si>
    <t>Ostatní správa v ochraně životního prostředí</t>
  </si>
  <si>
    <t>Činnost muzeí a galerií</t>
  </si>
  <si>
    <t>Ostatní záležitosti kultury</t>
  </si>
  <si>
    <t>Ostatní zájmová činnost a rekreace</t>
  </si>
  <si>
    <t>Osob. asist., peč.služba a podpora sam. bydlení</t>
  </si>
  <si>
    <t>Komunální služby a územní rozvoj j.n.</t>
  </si>
  <si>
    <t>Ostatní činnosti j.n.</t>
  </si>
  <si>
    <t>Sportovní zařízení v majetku obce</t>
  </si>
  <si>
    <t>Azylové domy, nízkoprahové denní centra</t>
  </si>
  <si>
    <t>Ostatní finanční operace</t>
  </si>
  <si>
    <t>Obecné příjmy a výdaje z finančních operací</t>
  </si>
  <si>
    <t>Příloha č. 4</t>
  </si>
  <si>
    <t>SR 2013</t>
  </si>
  <si>
    <t>Územní plánování</t>
  </si>
  <si>
    <t>SR 2014</t>
  </si>
  <si>
    <t>SR 2015</t>
  </si>
  <si>
    <t>Rok 2015</t>
  </si>
  <si>
    <t>Ostatní služby</t>
  </si>
  <si>
    <t>Sběr a svoz komunálních odpadů</t>
  </si>
  <si>
    <t>Běžné výdaje dle paragrafů rozpočtové skladby na rok 2017 (v tis. Kč) Slezská Ostrava</t>
  </si>
  <si>
    <t>SR 2016</t>
  </si>
  <si>
    <t xml:space="preserve">                         SR 2017</t>
  </si>
  <si>
    <t xml:space="preserve">                          SR 2017</t>
  </si>
  <si>
    <t>Odborné sociální poradenství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</si>
</sst>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/>
      <right style="thick"/>
      <top style="thick"/>
      <bottom style="thin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/>
      <bottom style="thick"/>
    </border>
    <border>
      <left/>
      <right style="thin"/>
      <top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ck"/>
    </border>
    <border>
      <left/>
      <right/>
      <top/>
      <bottom style="thick"/>
    </border>
    <border>
      <left/>
      <right/>
      <top style="thick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 style="thin"/>
      <top style="thick"/>
      <bottom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/>
      <bottom style="thin"/>
    </border>
    <border>
      <left style="thick"/>
      <right/>
      <top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2" fillId="0" borderId="28" xfId="0" applyFont="1" applyBorder="1" applyAlignment="1">
      <alignment horizontal="center" vertical="top"/>
    </xf>
    <xf numFmtId="0" fontId="1" fillId="0" borderId="4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3" fontId="5" fillId="0" borderId="5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1" fillId="0" borderId="5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 vertical="top"/>
    </xf>
    <xf numFmtId="3" fontId="1" fillId="0" borderId="56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5" xfId="0" applyFont="1" applyBorder="1" applyAlignment="1">
      <alignment horizontal="center"/>
    </xf>
    <xf numFmtId="3" fontId="2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Layout" workbookViewId="0" topLeftCell="A94">
      <selection activeCell="M113" sqref="M113"/>
    </sheetView>
  </sheetViews>
  <sheetFormatPr defaultColWidth="9.140625" defaultRowHeight="15"/>
  <cols>
    <col min="1" max="1" width="7.7109375" style="1" customWidth="1"/>
    <col min="2" max="2" width="39.00390625" style="2" customWidth="1"/>
    <col min="3" max="3" width="4.140625" style="1" customWidth="1"/>
    <col min="4" max="4" width="7.421875" style="7" hidden="1" customWidth="1"/>
    <col min="5" max="5" width="7.7109375" style="2" hidden="1" customWidth="1"/>
    <col min="6" max="6" width="0.2890625" style="2" customWidth="1"/>
    <col min="7" max="8" width="7.7109375" style="2" customWidth="1"/>
    <col min="9" max="9" width="8.421875" style="2" customWidth="1"/>
    <col min="10" max="10" width="11.00390625" style="2" customWidth="1"/>
    <col min="11" max="11" width="10.8515625" style="2" customWidth="1"/>
    <col min="12" max="12" width="9.7109375" style="2" customWidth="1"/>
    <col min="13" max="13" width="12.00390625" style="2" customWidth="1"/>
    <col min="14" max="14" width="8.421875" style="2" customWidth="1"/>
    <col min="15" max="16384" width="9.140625" style="2" customWidth="1"/>
  </cols>
  <sheetData>
    <row r="1" ht="15.75">
      <c r="N1" s="28" t="s">
        <v>56</v>
      </c>
    </row>
    <row r="2" ht="12">
      <c r="N2" s="5"/>
    </row>
    <row r="3" ht="16.5" thickBot="1">
      <c r="A3" s="27" t="s">
        <v>64</v>
      </c>
    </row>
    <row r="4" spans="1:14" ht="21" customHeight="1" thickBot="1" thickTop="1">
      <c r="A4" s="38"/>
      <c r="B4" s="80"/>
      <c r="C4" s="38"/>
      <c r="D4" s="36"/>
      <c r="E4" s="31"/>
      <c r="F4" s="38"/>
      <c r="G4" s="106"/>
      <c r="H4" s="106"/>
      <c r="I4" s="53"/>
      <c r="J4" s="54"/>
      <c r="K4" s="55" t="s">
        <v>66</v>
      </c>
      <c r="L4" s="54"/>
      <c r="M4" s="54"/>
      <c r="N4" s="78"/>
    </row>
    <row r="5" spans="1:14" ht="36.75" customHeight="1" thickBot="1" thickTop="1">
      <c r="A5" s="39" t="s">
        <v>0</v>
      </c>
      <c r="B5" s="81" t="s">
        <v>1</v>
      </c>
      <c r="C5" s="39" t="s">
        <v>2</v>
      </c>
      <c r="D5" s="12" t="s">
        <v>35</v>
      </c>
      <c r="E5" s="32" t="s">
        <v>57</v>
      </c>
      <c r="F5" s="39" t="s">
        <v>59</v>
      </c>
      <c r="G5" s="39" t="s">
        <v>60</v>
      </c>
      <c r="H5" s="39" t="s">
        <v>65</v>
      </c>
      <c r="I5" s="57" t="s">
        <v>3</v>
      </c>
      <c r="J5" s="57" t="s">
        <v>4</v>
      </c>
      <c r="K5" s="65" t="s">
        <v>5</v>
      </c>
      <c r="L5" s="65" t="s">
        <v>6</v>
      </c>
      <c r="M5" s="70" t="s">
        <v>7</v>
      </c>
      <c r="N5" s="58" t="s">
        <v>8</v>
      </c>
    </row>
    <row r="6" spans="1:14" ht="13.5" customHeight="1" thickBot="1" thickTop="1">
      <c r="A6" s="110"/>
      <c r="B6" s="33"/>
      <c r="C6" s="39"/>
      <c r="D6" s="12" t="e">
        <f>SUM(#REF!)</f>
        <v>#REF!</v>
      </c>
      <c r="E6" s="32"/>
      <c r="F6" s="39"/>
      <c r="G6" s="39"/>
      <c r="H6" s="39"/>
      <c r="I6" s="58"/>
      <c r="J6" s="58"/>
      <c r="K6" s="66"/>
      <c r="L6" s="66"/>
      <c r="M6" s="71"/>
      <c r="N6" s="79"/>
    </row>
    <row r="7" spans="1:14" ht="13.5" thickBot="1" thickTop="1">
      <c r="A7" s="113" t="s">
        <v>9</v>
      </c>
      <c r="B7" s="78"/>
      <c r="C7" s="114"/>
      <c r="D7" s="8">
        <f>SUM(D9:D11)</f>
        <v>13850</v>
      </c>
      <c r="E7" s="115">
        <f>SUM(E9:E11)</f>
        <v>14320</v>
      </c>
      <c r="F7" s="47">
        <f>SUM(F9:F11)</f>
        <v>16320</v>
      </c>
      <c r="G7" s="47">
        <f>SUM(G9:G11)</f>
        <v>16320</v>
      </c>
      <c r="H7" s="47">
        <f>SUM(H8:H11)</f>
        <v>15770</v>
      </c>
      <c r="I7" s="47">
        <f>SUM(I8:I11)</f>
        <v>15670</v>
      </c>
      <c r="J7" s="59"/>
      <c r="K7" s="59"/>
      <c r="L7" s="59"/>
      <c r="M7" s="59"/>
      <c r="N7" s="47">
        <f>SUM(N8:N11)</f>
        <v>15670</v>
      </c>
    </row>
    <row r="8" spans="1:14" ht="12.75" thickTop="1">
      <c r="A8" s="44">
        <v>2144</v>
      </c>
      <c r="B8" s="111" t="s">
        <v>62</v>
      </c>
      <c r="C8" s="112">
        <v>5</v>
      </c>
      <c r="D8" s="116"/>
      <c r="E8" s="117"/>
      <c r="F8" s="63">
        <v>0</v>
      </c>
      <c r="G8" s="63">
        <v>0</v>
      </c>
      <c r="H8" s="63">
        <v>150</v>
      </c>
      <c r="I8" s="63">
        <v>150</v>
      </c>
      <c r="J8" s="63"/>
      <c r="K8" s="63"/>
      <c r="L8" s="63"/>
      <c r="M8" s="63"/>
      <c r="N8" s="63">
        <f>SUM(I8)</f>
        <v>150</v>
      </c>
    </row>
    <row r="9" spans="1:14" ht="12">
      <c r="A9" s="44">
        <v>2212</v>
      </c>
      <c r="B9" s="85" t="s">
        <v>10</v>
      </c>
      <c r="C9" s="44">
        <v>5</v>
      </c>
      <c r="D9" s="25">
        <v>7525</v>
      </c>
      <c r="E9" s="51">
        <v>8225</v>
      </c>
      <c r="F9" s="51">
        <v>9225</v>
      </c>
      <c r="G9" s="51">
        <v>9225</v>
      </c>
      <c r="H9" s="51">
        <v>8975</v>
      </c>
      <c r="I9" s="51">
        <v>8975</v>
      </c>
      <c r="J9" s="69"/>
      <c r="K9" s="63"/>
      <c r="L9" s="69"/>
      <c r="M9" s="76"/>
      <c r="N9" s="51">
        <f>SUM(I9)</f>
        <v>8975</v>
      </c>
    </row>
    <row r="10" spans="1:14" ht="12">
      <c r="A10" s="42">
        <v>2219</v>
      </c>
      <c r="B10" s="82" t="s">
        <v>11</v>
      </c>
      <c r="C10" s="42">
        <v>5</v>
      </c>
      <c r="D10" s="14">
        <v>6225</v>
      </c>
      <c r="E10" s="49">
        <v>6025</v>
      </c>
      <c r="F10" s="49">
        <v>7025</v>
      </c>
      <c r="G10" s="49">
        <v>7025</v>
      </c>
      <c r="H10" s="49">
        <v>6575</v>
      </c>
      <c r="I10" s="49">
        <v>6475</v>
      </c>
      <c r="J10" s="61"/>
      <c r="K10" s="61"/>
      <c r="L10" s="61"/>
      <c r="M10" s="73"/>
      <c r="N10" s="49">
        <f>SUM(I10)</f>
        <v>6475</v>
      </c>
    </row>
    <row r="11" spans="1:14" ht="12.75" thickBot="1">
      <c r="A11" s="84">
        <v>2333</v>
      </c>
      <c r="B11" s="83" t="s">
        <v>42</v>
      </c>
      <c r="C11" s="43">
        <v>5</v>
      </c>
      <c r="D11" s="11">
        <v>100</v>
      </c>
      <c r="E11" s="50">
        <v>70</v>
      </c>
      <c r="F11" s="50">
        <v>70</v>
      </c>
      <c r="G11" s="50">
        <v>70</v>
      </c>
      <c r="H11" s="50">
        <v>70</v>
      </c>
      <c r="I11" s="50">
        <v>70</v>
      </c>
      <c r="J11" s="62"/>
      <c r="K11" s="62"/>
      <c r="L11" s="62"/>
      <c r="M11" s="74"/>
      <c r="N11" s="50">
        <f>SUM(I11)</f>
        <v>70</v>
      </c>
    </row>
    <row r="12" spans="1:14" ht="13.5" thickBot="1" thickTop="1">
      <c r="A12" s="3" t="s">
        <v>12</v>
      </c>
      <c r="B12" s="35"/>
      <c r="C12" s="40"/>
      <c r="D12" s="29">
        <f aca="true" t="shared" si="0" ref="D12:I12">SUM(D13:D54)</f>
        <v>80155</v>
      </c>
      <c r="E12" s="46">
        <f t="shared" si="0"/>
        <v>78868</v>
      </c>
      <c r="F12" s="47">
        <f t="shared" si="0"/>
        <v>84769</v>
      </c>
      <c r="G12" s="47">
        <f t="shared" si="0"/>
        <v>84476</v>
      </c>
      <c r="H12" s="47">
        <f t="shared" si="0"/>
        <v>81228</v>
      </c>
      <c r="I12" s="47">
        <f t="shared" si="0"/>
        <v>83468</v>
      </c>
      <c r="J12" s="59"/>
      <c r="K12" s="47">
        <f>SUM(K13:K54)</f>
        <v>15285</v>
      </c>
      <c r="L12" s="59"/>
      <c r="M12" s="75">
        <f>SUM(M13:M54)</f>
        <v>1000</v>
      </c>
      <c r="N12" s="105">
        <f>SUM(N13:N54)</f>
        <v>99753</v>
      </c>
    </row>
    <row r="13" spans="1:14" ht="12.75" thickTop="1">
      <c r="A13" s="41">
        <v>3111</v>
      </c>
      <c r="B13" s="4" t="s">
        <v>13</v>
      </c>
      <c r="C13" s="41">
        <v>1</v>
      </c>
      <c r="D13" s="13">
        <v>300</v>
      </c>
      <c r="E13" s="48">
        <v>300</v>
      </c>
      <c r="F13" s="48">
        <v>300</v>
      </c>
      <c r="G13" s="48">
        <v>300</v>
      </c>
      <c r="H13" s="48">
        <v>300</v>
      </c>
      <c r="I13" s="48">
        <v>500</v>
      </c>
      <c r="J13" s="60"/>
      <c r="K13" s="60"/>
      <c r="L13" s="60"/>
      <c r="M13" s="72"/>
      <c r="N13" s="48">
        <f aca="true" t="shared" si="1" ref="N13:N32">SUM(I13)</f>
        <v>500</v>
      </c>
    </row>
    <row r="14" spans="1:14" ht="12">
      <c r="A14" s="44">
        <v>3111</v>
      </c>
      <c r="B14" s="85" t="s">
        <v>13</v>
      </c>
      <c r="C14" s="44">
        <v>10</v>
      </c>
      <c r="D14" s="25">
        <v>7247</v>
      </c>
      <c r="E14" s="51">
        <v>6160</v>
      </c>
      <c r="F14" s="51">
        <v>6521</v>
      </c>
      <c r="G14" s="51">
        <v>6481</v>
      </c>
      <c r="H14" s="63">
        <v>5635</v>
      </c>
      <c r="I14" s="51"/>
      <c r="J14" s="63"/>
      <c r="K14" s="63">
        <v>5888</v>
      </c>
      <c r="L14" s="63"/>
      <c r="M14" s="76"/>
      <c r="N14" s="49">
        <f>SUM(K14)</f>
        <v>5888</v>
      </c>
    </row>
    <row r="15" spans="1:14" ht="12">
      <c r="A15" s="44">
        <v>3111</v>
      </c>
      <c r="B15" s="85" t="s">
        <v>13</v>
      </c>
      <c r="C15" s="44">
        <v>2</v>
      </c>
      <c r="D15" s="25"/>
      <c r="E15" s="51">
        <v>0</v>
      </c>
      <c r="F15" s="51">
        <v>0</v>
      </c>
      <c r="G15" s="51">
        <v>118</v>
      </c>
      <c r="H15" s="51">
        <v>0</v>
      </c>
      <c r="I15" s="51">
        <v>0</v>
      </c>
      <c r="J15" s="63"/>
      <c r="K15" s="63"/>
      <c r="L15" s="63"/>
      <c r="M15" s="76"/>
      <c r="N15" s="51">
        <f t="shared" si="1"/>
        <v>0</v>
      </c>
    </row>
    <row r="16" spans="1:14" ht="12">
      <c r="A16" s="42">
        <v>3113</v>
      </c>
      <c r="B16" s="82" t="s">
        <v>14</v>
      </c>
      <c r="C16" s="42">
        <v>1</v>
      </c>
      <c r="D16" s="14">
        <v>241</v>
      </c>
      <c r="E16" s="49">
        <v>241</v>
      </c>
      <c r="F16" s="49">
        <v>241</v>
      </c>
      <c r="G16" s="49">
        <v>241</v>
      </c>
      <c r="H16" s="49">
        <v>241</v>
      </c>
      <c r="I16" s="49">
        <v>10560</v>
      </c>
      <c r="J16" s="61"/>
      <c r="K16" s="61"/>
      <c r="L16" s="61"/>
      <c r="M16" s="73"/>
      <c r="N16" s="49">
        <f t="shared" si="1"/>
        <v>10560</v>
      </c>
    </row>
    <row r="17" spans="1:14" ht="12">
      <c r="A17" s="42">
        <v>3113</v>
      </c>
      <c r="B17" s="82" t="s">
        <v>14</v>
      </c>
      <c r="C17" s="42">
        <v>10</v>
      </c>
      <c r="D17" s="14">
        <v>9035</v>
      </c>
      <c r="E17" s="49">
        <v>10800</v>
      </c>
      <c r="F17" s="49">
        <v>11000</v>
      </c>
      <c r="G17" s="49">
        <v>10519</v>
      </c>
      <c r="H17" s="61">
        <v>9745</v>
      </c>
      <c r="I17" s="49"/>
      <c r="J17" s="61"/>
      <c r="K17" s="61">
        <v>9397</v>
      </c>
      <c r="L17" s="61"/>
      <c r="M17" s="73"/>
      <c r="N17" s="49">
        <f>SUM(K17)</f>
        <v>9397</v>
      </c>
    </row>
    <row r="18" spans="1:14" ht="12">
      <c r="A18" s="42">
        <v>3315</v>
      </c>
      <c r="B18" s="82" t="s">
        <v>46</v>
      </c>
      <c r="C18" s="42">
        <v>1</v>
      </c>
      <c r="D18" s="14">
        <v>0</v>
      </c>
      <c r="E18" s="49">
        <v>300</v>
      </c>
      <c r="F18" s="49">
        <v>300</v>
      </c>
      <c r="G18" s="49">
        <v>300</v>
      </c>
      <c r="H18" s="49">
        <v>300</v>
      </c>
      <c r="I18" s="49">
        <v>300</v>
      </c>
      <c r="J18" s="61"/>
      <c r="K18" s="61"/>
      <c r="L18" s="61"/>
      <c r="M18" s="73"/>
      <c r="N18" s="49">
        <f>SUM(I18)</f>
        <v>300</v>
      </c>
    </row>
    <row r="19" spans="1:14" ht="12">
      <c r="A19" s="42">
        <v>3315</v>
      </c>
      <c r="B19" s="82" t="s">
        <v>46</v>
      </c>
      <c r="C19" s="42">
        <v>8</v>
      </c>
      <c r="D19" s="14">
        <v>6</v>
      </c>
      <c r="E19" s="49">
        <v>2</v>
      </c>
      <c r="F19" s="49">
        <v>2</v>
      </c>
      <c r="G19" s="49">
        <v>2</v>
      </c>
      <c r="H19" s="49">
        <v>2</v>
      </c>
      <c r="I19" s="49">
        <v>2</v>
      </c>
      <c r="J19" s="61"/>
      <c r="K19" s="61"/>
      <c r="L19" s="61"/>
      <c r="M19" s="73"/>
      <c r="N19" s="49">
        <f t="shared" si="1"/>
        <v>2</v>
      </c>
    </row>
    <row r="20" spans="1:14" ht="12">
      <c r="A20" s="42">
        <v>3315</v>
      </c>
      <c r="B20" s="82" t="s">
        <v>46</v>
      </c>
      <c r="C20" s="42">
        <v>10</v>
      </c>
      <c r="D20" s="14">
        <v>600</v>
      </c>
      <c r="E20" s="49">
        <v>200</v>
      </c>
      <c r="F20" s="49">
        <v>190</v>
      </c>
      <c r="G20" s="49">
        <v>190</v>
      </c>
      <c r="H20" s="49">
        <v>790</v>
      </c>
      <c r="I20" s="49">
        <v>396</v>
      </c>
      <c r="J20" s="61"/>
      <c r="K20" s="61"/>
      <c r="L20" s="61"/>
      <c r="M20" s="73"/>
      <c r="N20" s="49">
        <f t="shared" si="1"/>
        <v>396</v>
      </c>
    </row>
    <row r="21" spans="1:14" ht="12">
      <c r="A21" s="42">
        <v>3319</v>
      </c>
      <c r="B21" s="82" t="s">
        <v>47</v>
      </c>
      <c r="C21" s="42">
        <v>10</v>
      </c>
      <c r="D21" s="14">
        <v>220</v>
      </c>
      <c r="E21" s="49">
        <v>328</v>
      </c>
      <c r="F21" s="49">
        <v>328</v>
      </c>
      <c r="G21" s="49">
        <v>328</v>
      </c>
      <c r="H21" s="49">
        <v>328</v>
      </c>
      <c r="I21" s="49">
        <v>328</v>
      </c>
      <c r="J21" s="61"/>
      <c r="K21" s="61"/>
      <c r="L21" s="61"/>
      <c r="M21" s="73"/>
      <c r="N21" s="61">
        <f t="shared" si="1"/>
        <v>328</v>
      </c>
    </row>
    <row r="22" spans="1:14" ht="12">
      <c r="A22" s="42">
        <v>3322</v>
      </c>
      <c r="B22" s="82" t="s">
        <v>43</v>
      </c>
      <c r="C22" s="42">
        <v>5</v>
      </c>
      <c r="D22" s="14">
        <v>60</v>
      </c>
      <c r="E22" s="49">
        <v>110</v>
      </c>
      <c r="F22" s="49">
        <v>110</v>
      </c>
      <c r="G22" s="49">
        <v>110</v>
      </c>
      <c r="H22" s="49">
        <v>110</v>
      </c>
      <c r="I22" s="49">
        <v>110</v>
      </c>
      <c r="J22" s="61"/>
      <c r="K22" s="61"/>
      <c r="L22" s="61"/>
      <c r="M22" s="73"/>
      <c r="N22" s="63">
        <f t="shared" si="1"/>
        <v>110</v>
      </c>
    </row>
    <row r="23" spans="1:14" ht="12">
      <c r="A23" s="42">
        <v>3326</v>
      </c>
      <c r="B23" s="82" t="s">
        <v>44</v>
      </c>
      <c r="C23" s="42">
        <v>5</v>
      </c>
      <c r="D23" s="14">
        <v>60</v>
      </c>
      <c r="E23" s="49">
        <v>110</v>
      </c>
      <c r="F23" s="49">
        <v>110</v>
      </c>
      <c r="G23" s="49">
        <v>110</v>
      </c>
      <c r="H23" s="49">
        <v>110</v>
      </c>
      <c r="I23" s="49">
        <v>110</v>
      </c>
      <c r="J23" s="61"/>
      <c r="K23" s="61"/>
      <c r="L23" s="61"/>
      <c r="M23" s="73"/>
      <c r="N23" s="61">
        <f t="shared" si="1"/>
        <v>110</v>
      </c>
    </row>
    <row r="24" spans="1:14" ht="12">
      <c r="A24" s="42">
        <v>3326</v>
      </c>
      <c r="B24" s="82" t="s">
        <v>44</v>
      </c>
      <c r="C24" s="42">
        <v>8</v>
      </c>
      <c r="D24" s="14">
        <v>0</v>
      </c>
      <c r="E24" s="49">
        <v>5</v>
      </c>
      <c r="F24" s="49">
        <v>5</v>
      </c>
      <c r="G24" s="49">
        <v>5</v>
      </c>
      <c r="H24" s="49">
        <v>8</v>
      </c>
      <c r="I24" s="49">
        <v>15</v>
      </c>
      <c r="J24" s="61"/>
      <c r="K24" s="61"/>
      <c r="L24" s="61"/>
      <c r="M24" s="73"/>
      <c r="N24" s="61">
        <f t="shared" si="1"/>
        <v>15</v>
      </c>
    </row>
    <row r="25" spans="1:14" ht="12">
      <c r="A25" s="42" t="s">
        <v>15</v>
      </c>
      <c r="B25" s="82" t="s">
        <v>16</v>
      </c>
      <c r="C25" s="42">
        <v>10</v>
      </c>
      <c r="D25" s="14">
        <v>445</v>
      </c>
      <c r="E25" s="49">
        <v>447</v>
      </c>
      <c r="F25" s="49">
        <v>457</v>
      </c>
      <c r="G25" s="49">
        <v>457</v>
      </c>
      <c r="H25" s="49">
        <v>407</v>
      </c>
      <c r="I25" s="49">
        <v>450</v>
      </c>
      <c r="J25" s="61"/>
      <c r="K25" s="61"/>
      <c r="L25" s="61"/>
      <c r="M25" s="73"/>
      <c r="N25" s="61">
        <f t="shared" si="1"/>
        <v>450</v>
      </c>
    </row>
    <row r="26" spans="1:14" ht="12">
      <c r="A26" s="42">
        <v>3392</v>
      </c>
      <c r="B26" s="82" t="s">
        <v>36</v>
      </c>
      <c r="C26" s="42">
        <v>1</v>
      </c>
      <c r="D26" s="14">
        <v>843</v>
      </c>
      <c r="E26" s="49">
        <v>843</v>
      </c>
      <c r="F26" s="49">
        <v>843</v>
      </c>
      <c r="G26" s="49">
        <v>843</v>
      </c>
      <c r="H26" s="49">
        <v>843</v>
      </c>
      <c r="I26" s="49">
        <v>843</v>
      </c>
      <c r="J26" s="61"/>
      <c r="K26" s="61"/>
      <c r="L26" s="61"/>
      <c r="M26" s="73"/>
      <c r="N26" s="61">
        <f t="shared" si="1"/>
        <v>843</v>
      </c>
    </row>
    <row r="27" spans="1:14" ht="12">
      <c r="A27" s="42" t="s">
        <v>17</v>
      </c>
      <c r="B27" s="82" t="s">
        <v>18</v>
      </c>
      <c r="C27" s="42">
        <v>8</v>
      </c>
      <c r="D27" s="14">
        <v>64</v>
      </c>
      <c r="E27" s="49">
        <v>110</v>
      </c>
      <c r="F27" s="49">
        <v>110</v>
      </c>
      <c r="G27" s="49">
        <v>110</v>
      </c>
      <c r="H27" s="49">
        <v>132</v>
      </c>
      <c r="I27" s="49">
        <v>157</v>
      </c>
      <c r="J27" s="61"/>
      <c r="K27" s="61"/>
      <c r="L27" s="61"/>
      <c r="M27" s="73"/>
      <c r="N27" s="63">
        <f t="shared" si="1"/>
        <v>157</v>
      </c>
    </row>
    <row r="28" spans="1:14" ht="12">
      <c r="A28" s="42">
        <v>3399</v>
      </c>
      <c r="B28" s="82" t="s">
        <v>18</v>
      </c>
      <c r="C28" s="42">
        <v>10</v>
      </c>
      <c r="D28" s="14">
        <v>440</v>
      </c>
      <c r="E28" s="49">
        <v>718</v>
      </c>
      <c r="F28" s="49">
        <v>768</v>
      </c>
      <c r="G28" s="49">
        <v>768</v>
      </c>
      <c r="H28" s="49">
        <v>868</v>
      </c>
      <c r="I28" s="49">
        <v>1150</v>
      </c>
      <c r="J28" s="61"/>
      <c r="K28" s="61"/>
      <c r="L28" s="61"/>
      <c r="M28" s="73"/>
      <c r="N28" s="61">
        <f t="shared" si="1"/>
        <v>1150</v>
      </c>
    </row>
    <row r="29" spans="1:14" ht="12">
      <c r="A29" s="42">
        <v>3412</v>
      </c>
      <c r="B29" s="82" t="s">
        <v>52</v>
      </c>
      <c r="C29" s="42">
        <v>1</v>
      </c>
      <c r="D29" s="14">
        <v>0</v>
      </c>
      <c r="E29" s="49">
        <v>100</v>
      </c>
      <c r="F29" s="49">
        <v>100</v>
      </c>
      <c r="G29" s="49">
        <v>100</v>
      </c>
      <c r="H29" s="49">
        <v>100</v>
      </c>
      <c r="I29" s="49">
        <v>100</v>
      </c>
      <c r="J29" s="61"/>
      <c r="K29" s="61"/>
      <c r="L29" s="61"/>
      <c r="M29" s="73"/>
      <c r="N29" s="61">
        <f t="shared" si="1"/>
        <v>100</v>
      </c>
    </row>
    <row r="30" spans="1:14" ht="12">
      <c r="A30" s="42">
        <v>3412</v>
      </c>
      <c r="B30" s="82" t="s">
        <v>52</v>
      </c>
      <c r="C30" s="42">
        <v>10</v>
      </c>
      <c r="D30" s="14"/>
      <c r="E30" s="49">
        <v>0</v>
      </c>
      <c r="F30" s="49">
        <v>0</v>
      </c>
      <c r="G30" s="49">
        <v>50</v>
      </c>
      <c r="H30" s="49">
        <v>0</v>
      </c>
      <c r="I30" s="49">
        <v>0</v>
      </c>
      <c r="J30" s="61"/>
      <c r="K30" s="61"/>
      <c r="L30" s="61"/>
      <c r="M30" s="73"/>
      <c r="N30" s="61">
        <f t="shared" si="1"/>
        <v>0</v>
      </c>
    </row>
    <row r="31" spans="1:14" ht="12">
      <c r="A31" s="42">
        <v>3421</v>
      </c>
      <c r="B31" s="82" t="s">
        <v>19</v>
      </c>
      <c r="C31" s="42">
        <v>8</v>
      </c>
      <c r="D31" s="14">
        <v>0</v>
      </c>
      <c r="E31" s="49">
        <v>5</v>
      </c>
      <c r="F31" s="49">
        <v>5</v>
      </c>
      <c r="G31" s="49">
        <v>5</v>
      </c>
      <c r="H31" s="49">
        <v>5</v>
      </c>
      <c r="I31" s="49">
        <v>5</v>
      </c>
      <c r="J31" s="61"/>
      <c r="K31" s="61"/>
      <c r="L31" s="61"/>
      <c r="M31" s="73"/>
      <c r="N31" s="61">
        <f t="shared" si="1"/>
        <v>5</v>
      </c>
    </row>
    <row r="32" spans="1:14" ht="12">
      <c r="A32" s="42">
        <v>3429</v>
      </c>
      <c r="B32" s="82" t="s">
        <v>48</v>
      </c>
      <c r="C32" s="87">
        <v>8</v>
      </c>
      <c r="D32" s="26"/>
      <c r="E32" s="88"/>
      <c r="F32" s="88"/>
      <c r="G32" s="88">
        <v>5</v>
      </c>
      <c r="H32" s="88">
        <v>5</v>
      </c>
      <c r="I32" s="88">
        <v>5</v>
      </c>
      <c r="J32" s="90"/>
      <c r="K32" s="90"/>
      <c r="L32" s="90"/>
      <c r="M32" s="118"/>
      <c r="N32" s="90">
        <f t="shared" si="1"/>
        <v>5</v>
      </c>
    </row>
    <row r="33" spans="1:14" ht="12.75" thickBot="1">
      <c r="A33" s="84">
        <v>3429</v>
      </c>
      <c r="B33" s="34" t="s">
        <v>48</v>
      </c>
      <c r="C33" s="45">
        <v>9</v>
      </c>
      <c r="D33" s="37">
        <v>5</v>
      </c>
      <c r="E33" s="52">
        <v>5</v>
      </c>
      <c r="F33" s="52">
        <v>5</v>
      </c>
      <c r="G33" s="52">
        <v>0</v>
      </c>
      <c r="H33" s="52">
        <v>0</v>
      </c>
      <c r="I33" s="52"/>
      <c r="J33" s="64"/>
      <c r="K33" s="64"/>
      <c r="L33" s="64"/>
      <c r="M33" s="77">
        <v>1000</v>
      </c>
      <c r="N33" s="64">
        <f>SUM(M33)</f>
        <v>1000</v>
      </c>
    </row>
    <row r="34" spans="1:15" ht="12.75" thickTop="1">
      <c r="A34" s="20"/>
      <c r="B34" s="18"/>
      <c r="C34" s="20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8"/>
    </row>
    <row r="35" spans="1:14" ht="12">
      <c r="A35" s="20"/>
      <c r="B35" s="18"/>
      <c r="C35" s="20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0"/>
      <c r="B36" s="18"/>
      <c r="C36" s="20"/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">
      <c r="A37" s="20"/>
      <c r="B37" s="18"/>
      <c r="C37" s="20"/>
      <c r="D37" s="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">
      <c r="A38" s="20"/>
      <c r="B38" s="18"/>
      <c r="C38" s="20"/>
      <c r="D38" s="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ht="16.5" thickBot="1">
      <c r="A39" s="27" t="s">
        <v>64</v>
      </c>
    </row>
    <row r="40" spans="1:14" ht="13.5" thickBot="1" thickTop="1">
      <c r="A40" s="38"/>
      <c r="B40" s="80"/>
      <c r="C40" s="38"/>
      <c r="D40" s="36"/>
      <c r="E40" s="31"/>
      <c r="F40" s="38"/>
      <c r="G40" s="38"/>
      <c r="H40" s="38"/>
      <c r="I40" s="54"/>
      <c r="J40" s="54"/>
      <c r="K40" s="55" t="s">
        <v>66</v>
      </c>
      <c r="L40" s="54"/>
      <c r="M40" s="54"/>
      <c r="N40" s="56"/>
    </row>
    <row r="41" spans="1:14" ht="35.25" thickBot="1" thickTop="1">
      <c r="A41" s="39" t="s">
        <v>0</v>
      </c>
      <c r="B41" s="81" t="s">
        <v>1</v>
      </c>
      <c r="C41" s="39" t="s">
        <v>2</v>
      </c>
      <c r="D41" s="12" t="s">
        <v>35</v>
      </c>
      <c r="E41" s="32" t="s">
        <v>57</v>
      </c>
      <c r="F41" s="39" t="s">
        <v>59</v>
      </c>
      <c r="G41" s="39" t="s">
        <v>61</v>
      </c>
      <c r="H41" s="39" t="s">
        <v>65</v>
      </c>
      <c r="I41" s="57" t="s">
        <v>3</v>
      </c>
      <c r="J41" s="57" t="s">
        <v>4</v>
      </c>
      <c r="K41" s="65" t="s">
        <v>5</v>
      </c>
      <c r="L41" s="65" t="s">
        <v>6</v>
      </c>
      <c r="M41" s="65" t="s">
        <v>7</v>
      </c>
      <c r="N41" s="57" t="s">
        <v>8</v>
      </c>
    </row>
    <row r="42" spans="1:14" ht="12.75" thickTop="1">
      <c r="A42" s="42">
        <v>3612</v>
      </c>
      <c r="B42" s="82" t="s">
        <v>20</v>
      </c>
      <c r="C42" s="42">
        <v>1</v>
      </c>
      <c r="D42" s="14">
        <v>40593</v>
      </c>
      <c r="E42" s="49">
        <v>35243</v>
      </c>
      <c r="F42" s="49">
        <v>38563</v>
      </c>
      <c r="G42" s="49">
        <v>38563</v>
      </c>
      <c r="H42" s="49">
        <v>36903</v>
      </c>
      <c r="I42" s="49">
        <v>37496</v>
      </c>
      <c r="J42" s="61"/>
      <c r="K42" s="61"/>
      <c r="L42" s="61"/>
      <c r="M42" s="61"/>
      <c r="N42" s="51">
        <f aca="true" t="shared" si="2" ref="N42:N54">SUM(I42)</f>
        <v>37496</v>
      </c>
    </row>
    <row r="43" spans="1:14" ht="12">
      <c r="A43" s="42">
        <v>3612</v>
      </c>
      <c r="B43" s="82" t="s">
        <v>20</v>
      </c>
      <c r="C43" s="42">
        <v>4</v>
      </c>
      <c r="D43" s="14">
        <v>3140</v>
      </c>
      <c r="E43" s="49">
        <v>3200</v>
      </c>
      <c r="F43" s="49">
        <v>3150</v>
      </c>
      <c r="G43" s="49">
        <v>3150</v>
      </c>
      <c r="H43" s="49">
        <v>3150</v>
      </c>
      <c r="I43" s="49">
        <v>3650</v>
      </c>
      <c r="J43" s="61"/>
      <c r="K43" s="61"/>
      <c r="L43" s="61"/>
      <c r="M43" s="61"/>
      <c r="N43" s="49">
        <f t="shared" si="2"/>
        <v>3650</v>
      </c>
    </row>
    <row r="44" spans="1:14" ht="12">
      <c r="A44" s="42">
        <v>3613</v>
      </c>
      <c r="B44" s="82" t="s">
        <v>34</v>
      </c>
      <c r="C44" s="42">
        <v>1</v>
      </c>
      <c r="D44" s="14">
        <v>1315</v>
      </c>
      <c r="E44" s="49">
        <v>1334</v>
      </c>
      <c r="F44" s="49">
        <v>1334</v>
      </c>
      <c r="G44" s="49">
        <v>1334</v>
      </c>
      <c r="H44" s="49">
        <v>1684</v>
      </c>
      <c r="I44" s="49">
        <v>1684</v>
      </c>
      <c r="J44" s="61"/>
      <c r="K44" s="61"/>
      <c r="L44" s="61"/>
      <c r="M44" s="61"/>
      <c r="N44" s="49">
        <f t="shared" si="2"/>
        <v>1684</v>
      </c>
    </row>
    <row r="45" spans="1:14" ht="12">
      <c r="A45" s="42">
        <v>3613</v>
      </c>
      <c r="B45" s="82" t="s">
        <v>34</v>
      </c>
      <c r="C45" s="42">
        <v>4</v>
      </c>
      <c r="D45" s="14">
        <v>130</v>
      </c>
      <c r="E45" s="49">
        <v>105</v>
      </c>
      <c r="F45" s="49">
        <v>105</v>
      </c>
      <c r="G45" s="49">
        <v>105</v>
      </c>
      <c r="H45" s="49">
        <v>105</v>
      </c>
      <c r="I45" s="49">
        <v>105</v>
      </c>
      <c r="J45" s="61"/>
      <c r="K45" s="61"/>
      <c r="L45" s="61"/>
      <c r="M45" s="61"/>
      <c r="N45" s="61">
        <f t="shared" si="2"/>
        <v>105</v>
      </c>
    </row>
    <row r="46" spans="1:14" ht="12">
      <c r="A46" s="42">
        <v>3632</v>
      </c>
      <c r="B46" s="82" t="s">
        <v>21</v>
      </c>
      <c r="C46" s="42">
        <v>1</v>
      </c>
      <c r="D46" s="14">
        <v>2521</v>
      </c>
      <c r="E46" s="49">
        <v>2587</v>
      </c>
      <c r="F46" s="49">
        <v>2587</v>
      </c>
      <c r="G46" s="49">
        <v>2607</v>
      </c>
      <c r="H46" s="49">
        <v>2632</v>
      </c>
      <c r="I46" s="49">
        <v>2632</v>
      </c>
      <c r="J46" s="61"/>
      <c r="K46" s="61"/>
      <c r="L46" s="61"/>
      <c r="M46" s="61"/>
      <c r="N46" s="61">
        <f t="shared" si="2"/>
        <v>2632</v>
      </c>
    </row>
    <row r="47" spans="1:14" ht="12">
      <c r="A47" s="42">
        <v>3632</v>
      </c>
      <c r="B47" s="82" t="s">
        <v>21</v>
      </c>
      <c r="C47" s="42">
        <v>5</v>
      </c>
      <c r="D47" s="14">
        <v>3420</v>
      </c>
      <c r="E47" s="49">
        <v>6370</v>
      </c>
      <c r="F47" s="49">
        <v>7370</v>
      </c>
      <c r="G47" s="49">
        <v>7370</v>
      </c>
      <c r="H47" s="49">
        <v>6370</v>
      </c>
      <c r="I47" s="49">
        <v>8870</v>
      </c>
      <c r="J47" s="61"/>
      <c r="K47" s="61"/>
      <c r="L47" s="61"/>
      <c r="M47" s="61"/>
      <c r="N47" s="61">
        <f t="shared" si="2"/>
        <v>8870</v>
      </c>
    </row>
    <row r="48" spans="1:14" ht="12">
      <c r="A48" s="42">
        <v>3632</v>
      </c>
      <c r="B48" s="82" t="s">
        <v>21</v>
      </c>
      <c r="C48" s="42">
        <v>8</v>
      </c>
      <c r="D48" s="14">
        <v>30</v>
      </c>
      <c r="E48" s="49">
        <v>5</v>
      </c>
      <c r="F48" s="49">
        <v>5</v>
      </c>
      <c r="G48" s="49">
        <v>5</v>
      </c>
      <c r="H48" s="49">
        <v>5</v>
      </c>
      <c r="I48" s="49">
        <v>5</v>
      </c>
      <c r="J48" s="61"/>
      <c r="K48" s="61"/>
      <c r="L48" s="61"/>
      <c r="M48" s="61"/>
      <c r="N48" s="61">
        <f t="shared" si="2"/>
        <v>5</v>
      </c>
    </row>
    <row r="49" spans="1:14" ht="12">
      <c r="A49" s="42">
        <v>3635</v>
      </c>
      <c r="B49" s="82" t="s">
        <v>58</v>
      </c>
      <c r="C49" s="42">
        <v>3</v>
      </c>
      <c r="D49" s="14"/>
      <c r="E49" s="49">
        <v>0</v>
      </c>
      <c r="F49" s="49">
        <v>20</v>
      </c>
      <c r="G49" s="49">
        <v>60</v>
      </c>
      <c r="H49" s="49">
        <v>60</v>
      </c>
      <c r="I49" s="49">
        <v>60</v>
      </c>
      <c r="J49" s="61"/>
      <c r="K49" s="61"/>
      <c r="L49" s="61"/>
      <c r="M49" s="61"/>
      <c r="N49" s="63">
        <f>SUM(I49)</f>
        <v>60</v>
      </c>
    </row>
    <row r="50" spans="1:14" ht="12">
      <c r="A50" s="42">
        <v>3639</v>
      </c>
      <c r="B50" s="82" t="s">
        <v>50</v>
      </c>
      <c r="C50" s="42">
        <v>4</v>
      </c>
      <c r="D50" s="14">
        <v>300</v>
      </c>
      <c r="E50" s="49">
        <v>50</v>
      </c>
      <c r="F50" s="49">
        <v>50</v>
      </c>
      <c r="G50" s="49">
        <v>50</v>
      </c>
      <c r="H50" s="49">
        <v>50</v>
      </c>
      <c r="I50" s="49">
        <v>50</v>
      </c>
      <c r="J50" s="61"/>
      <c r="K50" s="61"/>
      <c r="L50" s="61"/>
      <c r="M50" s="61"/>
      <c r="N50" s="63">
        <f t="shared" si="2"/>
        <v>50</v>
      </c>
    </row>
    <row r="51" spans="1:14" ht="12">
      <c r="A51" s="42">
        <v>3722</v>
      </c>
      <c r="B51" s="82" t="s">
        <v>63</v>
      </c>
      <c r="C51" s="42">
        <v>5</v>
      </c>
      <c r="D51" s="14"/>
      <c r="E51" s="49"/>
      <c r="F51" s="49">
        <v>0</v>
      </c>
      <c r="G51" s="49">
        <v>0</v>
      </c>
      <c r="H51" s="49">
        <v>1760</v>
      </c>
      <c r="I51" s="49">
        <v>1860</v>
      </c>
      <c r="J51" s="61"/>
      <c r="K51" s="61"/>
      <c r="L51" s="61"/>
      <c r="M51" s="61"/>
      <c r="N51" s="63">
        <f t="shared" si="2"/>
        <v>1860</v>
      </c>
    </row>
    <row r="52" spans="1:14" ht="12">
      <c r="A52" s="42">
        <v>3745</v>
      </c>
      <c r="B52" s="82" t="s">
        <v>22</v>
      </c>
      <c r="C52" s="42">
        <v>1</v>
      </c>
      <c r="D52" s="14">
        <v>380</v>
      </c>
      <c r="E52" s="49">
        <v>550</v>
      </c>
      <c r="F52" s="49">
        <v>550</v>
      </c>
      <c r="G52" s="49">
        <v>550</v>
      </c>
      <c r="H52" s="49">
        <v>550</v>
      </c>
      <c r="I52" s="49">
        <v>550</v>
      </c>
      <c r="J52" s="61"/>
      <c r="K52" s="61"/>
      <c r="L52" s="61"/>
      <c r="M52" s="61"/>
      <c r="N52" s="61">
        <f t="shared" si="2"/>
        <v>550</v>
      </c>
    </row>
    <row r="53" spans="1:14" ht="12">
      <c r="A53" s="42">
        <v>3745</v>
      </c>
      <c r="B53" s="82" t="s">
        <v>22</v>
      </c>
      <c r="C53" s="42">
        <v>5</v>
      </c>
      <c r="D53" s="14">
        <v>8710</v>
      </c>
      <c r="E53" s="49">
        <v>8560</v>
      </c>
      <c r="F53" s="49">
        <v>9560</v>
      </c>
      <c r="G53" s="49">
        <v>9560</v>
      </c>
      <c r="H53" s="49">
        <v>7950</v>
      </c>
      <c r="I53" s="49">
        <v>11425</v>
      </c>
      <c r="J53" s="61"/>
      <c r="K53" s="61"/>
      <c r="L53" s="61"/>
      <c r="M53" s="61"/>
      <c r="N53" s="61">
        <f t="shared" si="2"/>
        <v>11425</v>
      </c>
    </row>
    <row r="54" spans="1:14" ht="12.75" thickBot="1">
      <c r="A54" s="87">
        <v>3769</v>
      </c>
      <c r="B54" s="83" t="s">
        <v>45</v>
      </c>
      <c r="C54" s="87">
        <v>5</v>
      </c>
      <c r="D54" s="26">
        <v>50</v>
      </c>
      <c r="E54" s="88">
        <v>80</v>
      </c>
      <c r="F54" s="88">
        <v>80</v>
      </c>
      <c r="G54" s="88">
        <v>80</v>
      </c>
      <c r="H54" s="88">
        <v>80</v>
      </c>
      <c r="I54" s="88">
        <v>50</v>
      </c>
      <c r="J54" s="90"/>
      <c r="K54" s="90"/>
      <c r="L54" s="90"/>
      <c r="M54" s="90"/>
      <c r="N54" s="90">
        <f t="shared" si="2"/>
        <v>50</v>
      </c>
    </row>
    <row r="55" spans="1:14" ht="13.5" thickBot="1" thickTop="1">
      <c r="A55" s="3" t="s">
        <v>23</v>
      </c>
      <c r="B55" s="35"/>
      <c r="C55" s="40"/>
      <c r="D55" s="29">
        <f>SUM(D56:D61)</f>
        <v>1033</v>
      </c>
      <c r="E55" s="46">
        <f>SUM(E56:E64)</f>
        <v>3903</v>
      </c>
      <c r="F55" s="47">
        <f>SUM(F56:F64)</f>
        <v>3687</v>
      </c>
      <c r="G55" s="47">
        <f>SUM(G56:G64)</f>
        <v>3687</v>
      </c>
      <c r="H55" s="47">
        <f>SUM(H56:H64)</f>
        <v>4872</v>
      </c>
      <c r="I55" s="47">
        <f>SUM(I56:I64)</f>
        <v>4874</v>
      </c>
      <c r="J55" s="59"/>
      <c r="K55" s="59"/>
      <c r="L55" s="59"/>
      <c r="M55" s="59"/>
      <c r="N55" s="47">
        <f>SUM(N56:N64)</f>
        <v>4874</v>
      </c>
    </row>
    <row r="56" spans="1:14" ht="12.75" thickTop="1">
      <c r="A56" s="41">
        <v>4329</v>
      </c>
      <c r="B56" s="85" t="s">
        <v>37</v>
      </c>
      <c r="C56" s="44">
        <v>7</v>
      </c>
      <c r="D56" s="25">
        <v>0</v>
      </c>
      <c r="E56" s="51">
        <v>35</v>
      </c>
      <c r="F56" s="51">
        <v>35</v>
      </c>
      <c r="G56" s="51">
        <v>35</v>
      </c>
      <c r="H56" s="51">
        <v>35</v>
      </c>
      <c r="I56" s="51">
        <v>25</v>
      </c>
      <c r="J56" s="63"/>
      <c r="K56" s="63"/>
      <c r="L56" s="63"/>
      <c r="M56" s="63"/>
      <c r="N56" s="63">
        <f aca="true" t="shared" si="3" ref="N56:N64">SUM(I56)</f>
        <v>25</v>
      </c>
    </row>
    <row r="57" spans="1:14" ht="12">
      <c r="A57" s="44">
        <v>4351</v>
      </c>
      <c r="B57" s="82" t="s">
        <v>38</v>
      </c>
      <c r="C57" s="44">
        <v>2</v>
      </c>
      <c r="D57" s="25"/>
      <c r="E57" s="51"/>
      <c r="F57" s="51"/>
      <c r="G57" s="51">
        <v>0</v>
      </c>
      <c r="H57" s="51">
        <v>0</v>
      </c>
      <c r="I57" s="51">
        <v>120</v>
      </c>
      <c r="J57" s="63"/>
      <c r="K57" s="63"/>
      <c r="L57" s="63"/>
      <c r="M57" s="63"/>
      <c r="N57" s="63">
        <f>SUM(I57)</f>
        <v>120</v>
      </c>
    </row>
    <row r="58" spans="1:14" ht="12">
      <c r="A58" s="42" t="s">
        <v>24</v>
      </c>
      <c r="B58" s="82" t="s">
        <v>38</v>
      </c>
      <c r="C58" s="42">
        <v>1</v>
      </c>
      <c r="D58" s="14">
        <v>666</v>
      </c>
      <c r="E58" s="49">
        <v>806</v>
      </c>
      <c r="F58" s="49">
        <v>936</v>
      </c>
      <c r="G58" s="49">
        <v>936</v>
      </c>
      <c r="H58" s="49">
        <v>991</v>
      </c>
      <c r="I58" s="49">
        <v>991</v>
      </c>
      <c r="J58" s="61"/>
      <c r="K58" s="61"/>
      <c r="L58" s="61"/>
      <c r="M58" s="61"/>
      <c r="N58" s="61">
        <f t="shared" si="3"/>
        <v>991</v>
      </c>
    </row>
    <row r="59" spans="1:14" ht="12">
      <c r="A59" s="42" t="s">
        <v>24</v>
      </c>
      <c r="B59" s="82" t="s">
        <v>38</v>
      </c>
      <c r="C59" s="42">
        <v>7</v>
      </c>
      <c r="D59" s="14">
        <v>0</v>
      </c>
      <c r="E59" s="49">
        <v>36</v>
      </c>
      <c r="F59" s="49">
        <v>30</v>
      </c>
      <c r="G59" s="49">
        <v>30</v>
      </c>
      <c r="H59" s="49">
        <v>1130</v>
      </c>
      <c r="I59" s="49">
        <v>1130</v>
      </c>
      <c r="J59" s="61"/>
      <c r="K59" s="61"/>
      <c r="L59" s="61"/>
      <c r="M59" s="61"/>
      <c r="N59" s="61">
        <f t="shared" si="3"/>
        <v>1130</v>
      </c>
    </row>
    <row r="60" spans="1:14" ht="12">
      <c r="A60" s="42">
        <v>4351</v>
      </c>
      <c r="B60" s="82" t="s">
        <v>38</v>
      </c>
      <c r="C60" s="42">
        <v>8</v>
      </c>
      <c r="D60" s="14">
        <v>67</v>
      </c>
      <c r="E60" s="49">
        <v>35</v>
      </c>
      <c r="F60" s="49">
        <v>35</v>
      </c>
      <c r="G60" s="49">
        <v>35</v>
      </c>
      <c r="H60" s="49">
        <v>35</v>
      </c>
      <c r="I60" s="49">
        <v>35</v>
      </c>
      <c r="J60" s="61"/>
      <c r="K60" s="61"/>
      <c r="L60" s="61"/>
      <c r="M60" s="61"/>
      <c r="N60" s="61">
        <f t="shared" si="3"/>
        <v>35</v>
      </c>
    </row>
    <row r="61" spans="1:15" ht="12">
      <c r="A61" s="87">
        <v>4359</v>
      </c>
      <c r="B61" s="83" t="s">
        <v>39</v>
      </c>
      <c r="C61" s="87">
        <v>1</v>
      </c>
      <c r="D61" s="26">
        <v>300</v>
      </c>
      <c r="E61" s="88">
        <v>330</v>
      </c>
      <c r="F61" s="88">
        <v>330</v>
      </c>
      <c r="G61" s="88">
        <v>330</v>
      </c>
      <c r="H61" s="88">
        <v>360</v>
      </c>
      <c r="I61" s="88">
        <v>500</v>
      </c>
      <c r="J61" s="90"/>
      <c r="K61" s="90"/>
      <c r="L61" s="90"/>
      <c r="M61" s="90"/>
      <c r="N61" s="63">
        <f t="shared" si="3"/>
        <v>500</v>
      </c>
      <c r="O61" s="18"/>
    </row>
    <row r="62" spans="1:14" ht="12">
      <c r="A62" s="42">
        <v>4374</v>
      </c>
      <c r="B62" s="82" t="s">
        <v>53</v>
      </c>
      <c r="C62" s="42">
        <v>1</v>
      </c>
      <c r="D62" s="14">
        <v>0</v>
      </c>
      <c r="E62" s="49">
        <v>2633</v>
      </c>
      <c r="F62" s="49">
        <v>2287</v>
      </c>
      <c r="G62" s="49">
        <v>2287</v>
      </c>
      <c r="H62" s="49">
        <v>2287</v>
      </c>
      <c r="I62" s="49">
        <v>2029</v>
      </c>
      <c r="J62" s="61"/>
      <c r="K62" s="61"/>
      <c r="L62" s="61"/>
      <c r="M62" s="61"/>
      <c r="N62" s="61">
        <f t="shared" si="3"/>
        <v>2029</v>
      </c>
    </row>
    <row r="63" spans="1:14" ht="12">
      <c r="A63" s="42">
        <v>4374</v>
      </c>
      <c r="B63" s="82" t="s">
        <v>53</v>
      </c>
      <c r="C63" s="42">
        <v>8</v>
      </c>
      <c r="D63" s="14"/>
      <c r="E63" s="49">
        <v>20</v>
      </c>
      <c r="F63" s="49">
        <v>20</v>
      </c>
      <c r="G63" s="49">
        <v>20</v>
      </c>
      <c r="H63" s="49">
        <v>20</v>
      </c>
      <c r="I63" s="49">
        <v>20</v>
      </c>
      <c r="J63" s="61"/>
      <c r="K63" s="61"/>
      <c r="L63" s="61"/>
      <c r="M63" s="61"/>
      <c r="N63" s="61">
        <f t="shared" si="3"/>
        <v>20</v>
      </c>
    </row>
    <row r="64" spans="1:14" ht="12.75" thickBot="1">
      <c r="A64" s="84">
        <v>4374</v>
      </c>
      <c r="B64" s="86" t="s">
        <v>53</v>
      </c>
      <c r="C64" s="84">
        <v>7</v>
      </c>
      <c r="D64" s="10"/>
      <c r="E64" s="89">
        <v>8</v>
      </c>
      <c r="F64" s="89">
        <v>14</v>
      </c>
      <c r="G64" s="89">
        <v>14</v>
      </c>
      <c r="H64" s="89">
        <v>14</v>
      </c>
      <c r="I64" s="89">
        <v>24</v>
      </c>
      <c r="J64" s="91"/>
      <c r="K64" s="91"/>
      <c r="L64" s="91"/>
      <c r="M64" s="91"/>
      <c r="N64" s="62">
        <f t="shared" si="3"/>
        <v>24</v>
      </c>
    </row>
    <row r="65" spans="1:14" ht="13.5" thickBot="1" thickTop="1">
      <c r="A65" s="3" t="s">
        <v>25</v>
      </c>
      <c r="B65" s="35"/>
      <c r="C65" s="40"/>
      <c r="D65" s="8">
        <f aca="true" t="shared" si="4" ref="D65:I65">SUM(D66:D69)</f>
        <v>2144</v>
      </c>
      <c r="E65" s="6">
        <f t="shared" si="4"/>
        <v>2366</v>
      </c>
      <c r="F65" s="47">
        <f t="shared" si="4"/>
        <v>4566</v>
      </c>
      <c r="G65" s="47">
        <f t="shared" si="4"/>
        <v>2434</v>
      </c>
      <c r="H65" s="47">
        <f t="shared" si="4"/>
        <v>2159</v>
      </c>
      <c r="I65" s="47">
        <f t="shared" si="4"/>
        <v>1858</v>
      </c>
      <c r="J65" s="59"/>
      <c r="K65" s="59"/>
      <c r="L65" s="59">
        <f>SUM(L66:L69)</f>
        <v>50</v>
      </c>
      <c r="M65" s="47">
        <f>SUM(M66:M69)</f>
        <v>0</v>
      </c>
      <c r="N65" s="47">
        <f>SUM(N66:N69)</f>
        <v>1908</v>
      </c>
    </row>
    <row r="66" spans="1:14" ht="12.75" thickTop="1">
      <c r="A66" s="41">
        <v>5212</v>
      </c>
      <c r="B66" s="4" t="s">
        <v>40</v>
      </c>
      <c r="C66" s="41">
        <v>1</v>
      </c>
      <c r="D66" s="13">
        <v>2</v>
      </c>
      <c r="E66" s="48">
        <v>2</v>
      </c>
      <c r="F66" s="48">
        <v>2</v>
      </c>
      <c r="G66" s="48">
        <v>2</v>
      </c>
      <c r="H66" s="48">
        <v>2</v>
      </c>
      <c r="I66" s="48">
        <v>0</v>
      </c>
      <c r="J66" s="60"/>
      <c r="K66" s="60"/>
      <c r="L66" s="60"/>
      <c r="M66" s="60"/>
      <c r="N66" s="63">
        <f>SUM(I66)</f>
        <v>0</v>
      </c>
    </row>
    <row r="67" spans="1:14" ht="12">
      <c r="A67" s="44">
        <v>5212</v>
      </c>
      <c r="B67" s="85" t="s">
        <v>40</v>
      </c>
      <c r="C67" s="44">
        <v>9</v>
      </c>
      <c r="D67" s="25"/>
      <c r="E67" s="51">
        <v>100</v>
      </c>
      <c r="F67" s="51">
        <v>100</v>
      </c>
      <c r="G67" s="51">
        <v>200</v>
      </c>
      <c r="H67" s="51">
        <v>225</v>
      </c>
      <c r="I67" s="51">
        <v>306</v>
      </c>
      <c r="J67" s="63"/>
      <c r="K67" s="63"/>
      <c r="L67" s="63"/>
      <c r="M67" s="63"/>
      <c r="N67" s="63">
        <f>SUM(I67)</f>
        <v>306</v>
      </c>
    </row>
    <row r="68" spans="1:14" ht="12">
      <c r="A68" s="42">
        <v>5512</v>
      </c>
      <c r="B68" s="82" t="s">
        <v>26</v>
      </c>
      <c r="C68" s="42">
        <v>1</v>
      </c>
      <c r="D68" s="14">
        <v>1071</v>
      </c>
      <c r="E68" s="49">
        <v>1132</v>
      </c>
      <c r="F68" s="49">
        <v>2232</v>
      </c>
      <c r="G68" s="49">
        <v>2232</v>
      </c>
      <c r="H68" s="49">
        <v>1932</v>
      </c>
      <c r="I68" s="49">
        <v>1552</v>
      </c>
      <c r="J68" s="62"/>
      <c r="K68" s="62"/>
      <c r="L68" s="62"/>
      <c r="M68" s="62"/>
      <c r="N68" s="62">
        <f>SUM(I68)</f>
        <v>1552</v>
      </c>
    </row>
    <row r="69" spans="1:14" ht="12.75" thickBot="1">
      <c r="A69" s="84">
        <v>5512</v>
      </c>
      <c r="B69" s="34" t="s">
        <v>26</v>
      </c>
      <c r="C69" s="84">
        <v>9</v>
      </c>
      <c r="D69" s="25">
        <v>1071</v>
      </c>
      <c r="E69" s="89">
        <v>1132</v>
      </c>
      <c r="F69" s="89">
        <v>2232</v>
      </c>
      <c r="G69" s="89">
        <v>0</v>
      </c>
      <c r="H69" s="89">
        <v>0</v>
      </c>
      <c r="I69" s="89"/>
      <c r="J69" s="64"/>
      <c r="K69" s="64"/>
      <c r="L69" s="64">
        <v>50</v>
      </c>
      <c r="M69" s="64"/>
      <c r="N69" s="64">
        <f>SUM(L69)</f>
        <v>50</v>
      </c>
    </row>
    <row r="70" spans="1:14" ht="12.75" thickTop="1">
      <c r="A70" s="21"/>
      <c r="B70" s="22"/>
      <c r="C70" s="21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">
      <c r="A71" s="20"/>
      <c r="B71" s="18"/>
      <c r="C71" s="20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">
      <c r="A72" s="20"/>
      <c r="B72" s="18"/>
      <c r="C72" s="20"/>
      <c r="D72" s="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">
      <c r="A73" s="20"/>
      <c r="B73" s="18"/>
      <c r="C73" s="20"/>
      <c r="D73" s="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2">
      <c r="A74" s="20"/>
      <c r="B74" s="18"/>
      <c r="C74" s="20"/>
      <c r="D74" s="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ht="12">
      <c r="A75" s="20"/>
      <c r="B75" s="18"/>
      <c r="C75" s="20"/>
      <c r="D75" s="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8"/>
    </row>
    <row r="76" spans="1:15" ht="12">
      <c r="A76" s="20"/>
      <c r="B76" s="18"/>
      <c r="C76" s="20"/>
      <c r="D76" s="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8"/>
    </row>
    <row r="77" ht="16.5" thickBot="1">
      <c r="A77" s="27" t="s">
        <v>64</v>
      </c>
    </row>
    <row r="78" spans="1:14" ht="13.5" thickBot="1" thickTop="1">
      <c r="A78" s="38"/>
      <c r="B78" s="80"/>
      <c r="C78" s="38"/>
      <c r="D78" s="23"/>
      <c r="E78" s="38"/>
      <c r="F78" s="80"/>
      <c r="G78" s="38"/>
      <c r="H78" s="38"/>
      <c r="I78" s="22"/>
      <c r="J78" s="22"/>
      <c r="K78" s="92" t="s">
        <v>67</v>
      </c>
      <c r="L78" s="22"/>
      <c r="M78" s="22"/>
      <c r="N78" s="80"/>
    </row>
    <row r="79" spans="1:14" ht="35.25" thickBot="1" thickTop="1">
      <c r="A79" s="39" t="s">
        <v>0</v>
      </c>
      <c r="B79" s="81" t="s">
        <v>1</v>
      </c>
      <c r="C79" s="39" t="s">
        <v>2</v>
      </c>
      <c r="D79" s="108" t="s">
        <v>35</v>
      </c>
      <c r="E79" s="39" t="s">
        <v>57</v>
      </c>
      <c r="F79" s="81" t="s">
        <v>59</v>
      </c>
      <c r="G79" s="39" t="s">
        <v>61</v>
      </c>
      <c r="H79" s="81" t="s">
        <v>65</v>
      </c>
      <c r="I79" s="93" t="s">
        <v>3</v>
      </c>
      <c r="J79" s="93" t="s">
        <v>4</v>
      </c>
      <c r="K79" s="94" t="s">
        <v>5</v>
      </c>
      <c r="L79" s="94" t="s">
        <v>6</v>
      </c>
      <c r="M79" s="94" t="s">
        <v>7</v>
      </c>
      <c r="N79" s="93" t="s">
        <v>8</v>
      </c>
    </row>
    <row r="80" spans="1:14" ht="13.5" thickBot="1" thickTop="1">
      <c r="A80" s="16" t="s">
        <v>27</v>
      </c>
      <c r="B80" s="101"/>
      <c r="C80" s="84"/>
      <c r="D80" s="29">
        <f>SUM(D81:D91)</f>
        <v>73371</v>
      </c>
      <c r="E80" s="47">
        <f>SUM(E81:E91)</f>
        <v>71990</v>
      </c>
      <c r="F80" s="30">
        <f>SUM(F81:F91)</f>
        <v>72679</v>
      </c>
      <c r="G80" s="47">
        <f>SUM(G81:G91)</f>
        <v>74828</v>
      </c>
      <c r="H80" s="30">
        <f>SUM(H81:H91)</f>
        <v>78898</v>
      </c>
      <c r="I80" s="99"/>
      <c r="J80" s="30">
        <f>SUM(J81:J91)</f>
        <v>87737</v>
      </c>
      <c r="K80" s="95"/>
      <c r="L80" s="95"/>
      <c r="M80" s="95"/>
      <c r="N80" s="30">
        <f>SUM(N81:N91)</f>
        <v>87737</v>
      </c>
    </row>
    <row r="81" spans="1:14" ht="12.75" thickTop="1">
      <c r="A81" s="41">
        <v>3315</v>
      </c>
      <c r="B81" s="4" t="s">
        <v>46</v>
      </c>
      <c r="C81" s="41">
        <v>8</v>
      </c>
      <c r="D81" s="103">
        <v>770</v>
      </c>
      <c r="E81" s="48">
        <v>366</v>
      </c>
      <c r="F81" s="97">
        <v>380</v>
      </c>
      <c r="G81" s="97">
        <v>400</v>
      </c>
      <c r="H81" s="97">
        <v>827</v>
      </c>
      <c r="I81" s="69"/>
      <c r="J81" s="97">
        <v>789</v>
      </c>
      <c r="K81" s="67"/>
      <c r="L81" s="67"/>
      <c r="M81" s="67"/>
      <c r="N81" s="69">
        <f aca="true" t="shared" si="5" ref="N81:N91">SUM(J81)</f>
        <v>789</v>
      </c>
    </row>
    <row r="82" spans="1:14" ht="12">
      <c r="A82" s="44">
        <v>3392</v>
      </c>
      <c r="B82" s="85" t="s">
        <v>36</v>
      </c>
      <c r="C82" s="44">
        <v>8</v>
      </c>
      <c r="D82" s="109">
        <v>257</v>
      </c>
      <c r="E82" s="51">
        <v>277</v>
      </c>
      <c r="F82" s="97">
        <v>272</v>
      </c>
      <c r="G82" s="97">
        <v>277</v>
      </c>
      <c r="H82" s="97">
        <v>298</v>
      </c>
      <c r="I82" s="68"/>
      <c r="J82" s="97">
        <v>322</v>
      </c>
      <c r="K82" s="69"/>
      <c r="L82" s="69"/>
      <c r="M82" s="69"/>
      <c r="N82" s="68">
        <f t="shared" si="5"/>
        <v>322</v>
      </c>
    </row>
    <row r="83" spans="1:14" ht="12">
      <c r="A83" s="44">
        <v>3412</v>
      </c>
      <c r="B83" s="85" t="s">
        <v>52</v>
      </c>
      <c r="C83" s="44">
        <v>8</v>
      </c>
      <c r="D83" s="109">
        <v>0</v>
      </c>
      <c r="E83" s="51">
        <v>68</v>
      </c>
      <c r="F83" s="97">
        <v>68</v>
      </c>
      <c r="G83" s="97">
        <v>68</v>
      </c>
      <c r="H83" s="97">
        <v>80</v>
      </c>
      <c r="I83" s="68"/>
      <c r="J83" s="97">
        <v>80</v>
      </c>
      <c r="K83" s="69"/>
      <c r="L83" s="69"/>
      <c r="M83" s="69"/>
      <c r="N83" s="68">
        <f t="shared" si="5"/>
        <v>80</v>
      </c>
    </row>
    <row r="84" spans="1:14" ht="12">
      <c r="A84" s="44">
        <v>3632</v>
      </c>
      <c r="B84" s="85" t="s">
        <v>21</v>
      </c>
      <c r="C84" s="44">
        <v>8</v>
      </c>
      <c r="D84" s="109">
        <v>3301</v>
      </c>
      <c r="E84" s="51">
        <v>3086</v>
      </c>
      <c r="F84" s="97">
        <v>3384</v>
      </c>
      <c r="G84" s="97">
        <v>3495</v>
      </c>
      <c r="H84" s="97">
        <v>3695</v>
      </c>
      <c r="I84" s="68"/>
      <c r="J84" s="97">
        <v>3913</v>
      </c>
      <c r="K84" s="69"/>
      <c r="L84" s="69"/>
      <c r="M84" s="69"/>
      <c r="N84" s="69">
        <f t="shared" si="5"/>
        <v>3913</v>
      </c>
    </row>
    <row r="85" spans="1:14" ht="12">
      <c r="A85" s="44">
        <v>3745</v>
      </c>
      <c r="B85" s="85" t="s">
        <v>22</v>
      </c>
      <c r="C85" s="44">
        <v>8</v>
      </c>
      <c r="D85" s="109">
        <v>4426</v>
      </c>
      <c r="E85" s="51">
        <v>5695</v>
      </c>
      <c r="F85" s="97">
        <v>4406</v>
      </c>
      <c r="G85" s="97">
        <v>4696</v>
      </c>
      <c r="H85" s="97">
        <v>3990</v>
      </c>
      <c r="I85" s="68"/>
      <c r="J85" s="97">
        <v>4148</v>
      </c>
      <c r="K85" s="69"/>
      <c r="L85" s="69"/>
      <c r="M85" s="69"/>
      <c r="N85" s="68">
        <f t="shared" si="5"/>
        <v>4148</v>
      </c>
    </row>
    <row r="86" spans="1:14" ht="12">
      <c r="A86" s="44">
        <v>4312</v>
      </c>
      <c r="B86" s="85" t="s">
        <v>68</v>
      </c>
      <c r="C86" s="44">
        <v>8</v>
      </c>
      <c r="D86" s="109"/>
      <c r="E86" s="51"/>
      <c r="F86" s="97"/>
      <c r="G86" s="97">
        <v>0</v>
      </c>
      <c r="H86" s="97">
        <v>0</v>
      </c>
      <c r="I86" s="68"/>
      <c r="J86" s="97">
        <v>441</v>
      </c>
      <c r="K86" s="69"/>
      <c r="L86" s="69"/>
      <c r="M86" s="69"/>
      <c r="N86" s="68">
        <f t="shared" si="5"/>
        <v>441</v>
      </c>
    </row>
    <row r="87" spans="1:14" ht="12">
      <c r="A87" s="42">
        <v>4351</v>
      </c>
      <c r="B87" s="82" t="s">
        <v>49</v>
      </c>
      <c r="C87" s="42">
        <v>8</v>
      </c>
      <c r="D87" s="15">
        <v>7553</v>
      </c>
      <c r="E87" s="49">
        <v>7608</v>
      </c>
      <c r="F87" s="98">
        <v>7608</v>
      </c>
      <c r="G87" s="98">
        <v>7728</v>
      </c>
      <c r="H87" s="98">
        <v>7685</v>
      </c>
      <c r="I87" s="68"/>
      <c r="J87" s="98">
        <v>4328</v>
      </c>
      <c r="K87" s="68"/>
      <c r="L87" s="68"/>
      <c r="M87" s="68"/>
      <c r="N87" s="68">
        <f t="shared" si="5"/>
        <v>4328</v>
      </c>
    </row>
    <row r="88" spans="1:14" ht="12">
      <c r="A88" s="42">
        <v>4359</v>
      </c>
      <c r="B88" s="82" t="s">
        <v>39</v>
      </c>
      <c r="C88" s="42">
        <v>8</v>
      </c>
      <c r="D88" s="15"/>
      <c r="E88" s="49"/>
      <c r="F88" s="98"/>
      <c r="G88" s="98">
        <v>0</v>
      </c>
      <c r="H88" s="98">
        <v>0</v>
      </c>
      <c r="I88" s="68"/>
      <c r="J88" s="98">
        <v>4045</v>
      </c>
      <c r="K88" s="68"/>
      <c r="L88" s="68"/>
      <c r="M88" s="68"/>
      <c r="N88" s="68">
        <f t="shared" si="5"/>
        <v>4045</v>
      </c>
    </row>
    <row r="89" spans="1:14" ht="12">
      <c r="A89" s="42">
        <v>4374</v>
      </c>
      <c r="B89" s="82" t="s">
        <v>53</v>
      </c>
      <c r="C89" s="42">
        <v>8</v>
      </c>
      <c r="D89" s="15">
        <v>0</v>
      </c>
      <c r="E89" s="49">
        <v>1658</v>
      </c>
      <c r="F89" s="98">
        <v>1890</v>
      </c>
      <c r="G89" s="98">
        <v>1877</v>
      </c>
      <c r="H89" s="98">
        <v>2639</v>
      </c>
      <c r="I89" s="68"/>
      <c r="J89" s="98">
        <v>2166</v>
      </c>
      <c r="K89" s="68"/>
      <c r="L89" s="68"/>
      <c r="M89" s="68"/>
      <c r="N89" s="68">
        <f t="shared" si="5"/>
        <v>2166</v>
      </c>
    </row>
    <row r="90" spans="1:14" ht="12">
      <c r="A90" s="42">
        <v>6112</v>
      </c>
      <c r="B90" s="82" t="s">
        <v>28</v>
      </c>
      <c r="C90" s="42">
        <v>8</v>
      </c>
      <c r="D90" s="15">
        <v>5978</v>
      </c>
      <c r="E90" s="49">
        <v>6033</v>
      </c>
      <c r="F90" s="98">
        <v>7375</v>
      </c>
      <c r="G90" s="98">
        <v>6836</v>
      </c>
      <c r="H90" s="98">
        <v>8003</v>
      </c>
      <c r="I90" s="68"/>
      <c r="J90" s="98">
        <v>8371</v>
      </c>
      <c r="K90" s="68"/>
      <c r="L90" s="68"/>
      <c r="M90" s="68"/>
      <c r="N90" s="68">
        <f t="shared" si="5"/>
        <v>8371</v>
      </c>
    </row>
    <row r="91" spans="1:14" ht="12.75" thickBot="1">
      <c r="A91" s="45">
        <v>6171</v>
      </c>
      <c r="B91" s="82" t="s">
        <v>29</v>
      </c>
      <c r="C91" s="42">
        <v>8</v>
      </c>
      <c r="D91" s="15">
        <v>51086</v>
      </c>
      <c r="E91" s="52">
        <v>47199</v>
      </c>
      <c r="F91" s="52">
        <v>47296</v>
      </c>
      <c r="G91" s="107">
        <v>49451</v>
      </c>
      <c r="H91" s="98">
        <v>51681</v>
      </c>
      <c r="I91" s="104"/>
      <c r="J91" s="98">
        <v>59134</v>
      </c>
      <c r="K91" s="68"/>
      <c r="L91" s="68"/>
      <c r="M91" s="68"/>
      <c r="N91" s="68">
        <f t="shared" si="5"/>
        <v>59134</v>
      </c>
    </row>
    <row r="92" spans="1:14" ht="13.5" thickBot="1" thickTop="1">
      <c r="A92" s="3" t="s">
        <v>30</v>
      </c>
      <c r="B92" s="35"/>
      <c r="C92" s="40"/>
      <c r="D92" s="29">
        <f aca="true" t="shared" si="6" ref="D92:I92">SUM(D93:D107)</f>
        <v>28507</v>
      </c>
      <c r="E92" s="47">
        <f t="shared" si="6"/>
        <v>36377</v>
      </c>
      <c r="F92" s="102">
        <f t="shared" si="6"/>
        <v>37947</v>
      </c>
      <c r="G92" s="102">
        <f t="shared" si="6"/>
        <v>34330</v>
      </c>
      <c r="H92" s="47">
        <f t="shared" si="6"/>
        <v>33363</v>
      </c>
      <c r="I92" s="47">
        <f t="shared" si="6"/>
        <v>91132</v>
      </c>
      <c r="J92" s="95"/>
      <c r="K92" s="95"/>
      <c r="L92" s="30">
        <f>SUM(L93:L107)</f>
        <v>0</v>
      </c>
      <c r="M92" s="95">
        <f>SUM(M93:M107)</f>
        <v>300</v>
      </c>
      <c r="N92" s="30">
        <f>SUM(N93:N107)</f>
        <v>92330</v>
      </c>
    </row>
    <row r="93" spans="1:14" ht="12.75" thickTop="1">
      <c r="A93" s="41">
        <v>6112</v>
      </c>
      <c r="B93" s="4" t="s">
        <v>28</v>
      </c>
      <c r="C93" s="41">
        <v>1</v>
      </c>
      <c r="D93" s="103">
        <v>175</v>
      </c>
      <c r="E93" s="97">
        <v>175</v>
      </c>
      <c r="F93" s="97">
        <v>175</v>
      </c>
      <c r="G93" s="97">
        <v>175</v>
      </c>
      <c r="H93" s="97">
        <v>175</v>
      </c>
      <c r="I93" s="97">
        <v>75</v>
      </c>
      <c r="J93" s="67"/>
      <c r="K93" s="67"/>
      <c r="L93" s="67"/>
      <c r="M93" s="67"/>
      <c r="N93" s="60">
        <f aca="true" t="shared" si="7" ref="N93:N100">SUM(I93)</f>
        <v>75</v>
      </c>
    </row>
    <row r="94" spans="1:14" ht="12">
      <c r="A94" s="42">
        <v>6112</v>
      </c>
      <c r="B94" s="82" t="s">
        <v>28</v>
      </c>
      <c r="C94" s="42">
        <v>8</v>
      </c>
      <c r="D94" s="15">
        <v>431</v>
      </c>
      <c r="E94" s="98">
        <v>690</v>
      </c>
      <c r="F94" s="98">
        <v>690</v>
      </c>
      <c r="G94" s="98">
        <v>660</v>
      </c>
      <c r="H94" s="98">
        <v>860</v>
      </c>
      <c r="I94" s="98">
        <v>667</v>
      </c>
      <c r="J94" s="68"/>
      <c r="K94" s="68"/>
      <c r="L94" s="68"/>
      <c r="M94" s="68"/>
      <c r="N94" s="61">
        <f t="shared" si="7"/>
        <v>667</v>
      </c>
    </row>
    <row r="95" spans="1:14" ht="12">
      <c r="A95" s="42">
        <v>6112</v>
      </c>
      <c r="B95" s="82" t="s">
        <v>28</v>
      </c>
      <c r="C95" s="42">
        <v>9</v>
      </c>
      <c r="D95" s="15">
        <v>0</v>
      </c>
      <c r="E95" s="98">
        <v>10</v>
      </c>
      <c r="F95" s="98">
        <v>10</v>
      </c>
      <c r="G95" s="98">
        <v>10</v>
      </c>
      <c r="H95" s="98">
        <v>10</v>
      </c>
      <c r="I95" s="98">
        <v>10</v>
      </c>
      <c r="J95" s="68"/>
      <c r="K95" s="68"/>
      <c r="L95" s="68"/>
      <c r="M95" s="68"/>
      <c r="N95" s="61">
        <f t="shared" si="7"/>
        <v>10</v>
      </c>
    </row>
    <row r="96" spans="1:14" ht="12">
      <c r="A96" s="42">
        <v>6171</v>
      </c>
      <c r="B96" s="82" t="s">
        <v>29</v>
      </c>
      <c r="C96" s="42">
        <v>1</v>
      </c>
      <c r="D96" s="15">
        <v>12238</v>
      </c>
      <c r="E96" s="98">
        <v>13822</v>
      </c>
      <c r="F96" s="98">
        <v>13822</v>
      </c>
      <c r="G96" s="98">
        <v>13822</v>
      </c>
      <c r="H96" s="98">
        <v>15072</v>
      </c>
      <c r="I96" s="98">
        <v>15079</v>
      </c>
      <c r="J96" s="68"/>
      <c r="K96" s="68"/>
      <c r="L96" s="68"/>
      <c r="M96" s="68"/>
      <c r="N96" s="61">
        <f t="shared" si="7"/>
        <v>15079</v>
      </c>
    </row>
    <row r="97" spans="1:14" ht="12">
      <c r="A97" s="42">
        <v>6171</v>
      </c>
      <c r="B97" s="82" t="s">
        <v>29</v>
      </c>
      <c r="C97" s="42">
        <v>2</v>
      </c>
      <c r="D97" s="15"/>
      <c r="E97" s="98">
        <v>1738</v>
      </c>
      <c r="F97" s="98">
        <v>1000</v>
      </c>
      <c r="G97" s="98">
        <v>200</v>
      </c>
      <c r="H97" s="98">
        <v>0</v>
      </c>
      <c r="I97" s="98">
        <v>0</v>
      </c>
      <c r="J97" s="68"/>
      <c r="K97" s="68"/>
      <c r="L97" s="68"/>
      <c r="M97" s="68"/>
      <c r="N97" s="61">
        <f>SUM(I97)</f>
        <v>0</v>
      </c>
    </row>
    <row r="98" spans="1:14" ht="12">
      <c r="A98" s="42">
        <v>6171</v>
      </c>
      <c r="B98" s="82" t="s">
        <v>29</v>
      </c>
      <c r="C98" s="42">
        <v>4</v>
      </c>
      <c r="D98" s="15">
        <v>1515</v>
      </c>
      <c r="E98" s="98">
        <v>1805</v>
      </c>
      <c r="F98" s="98">
        <v>1855</v>
      </c>
      <c r="G98" s="98">
        <v>1315</v>
      </c>
      <c r="H98" s="98">
        <v>1015</v>
      </c>
      <c r="I98" s="98">
        <v>615</v>
      </c>
      <c r="J98" s="68"/>
      <c r="K98" s="68"/>
      <c r="L98" s="68"/>
      <c r="M98" s="68"/>
      <c r="N98" s="61">
        <f t="shared" si="7"/>
        <v>615</v>
      </c>
    </row>
    <row r="99" spans="1:14" ht="12">
      <c r="A99" s="42">
        <v>6171</v>
      </c>
      <c r="B99" s="82" t="s">
        <v>29</v>
      </c>
      <c r="C99" s="42">
        <v>7</v>
      </c>
      <c r="D99" s="15">
        <v>600</v>
      </c>
      <c r="E99" s="98">
        <v>2</v>
      </c>
      <c r="F99" s="98">
        <v>1</v>
      </c>
      <c r="G99" s="98">
        <v>1</v>
      </c>
      <c r="H99" s="98">
        <v>1</v>
      </c>
      <c r="I99" s="98">
        <v>1</v>
      </c>
      <c r="J99" s="68"/>
      <c r="K99" s="68"/>
      <c r="L99" s="68"/>
      <c r="M99" s="68"/>
      <c r="N99" s="63">
        <f t="shared" si="7"/>
        <v>1</v>
      </c>
    </row>
    <row r="100" spans="1:14" ht="12">
      <c r="A100" s="42">
        <v>6171</v>
      </c>
      <c r="B100" s="82" t="s">
        <v>29</v>
      </c>
      <c r="C100" s="42">
        <v>8</v>
      </c>
      <c r="D100" s="15">
        <v>3236</v>
      </c>
      <c r="E100" s="98">
        <v>3046</v>
      </c>
      <c r="F100" s="98">
        <v>3098</v>
      </c>
      <c r="G100" s="98">
        <v>3138</v>
      </c>
      <c r="H100" s="98">
        <v>3219</v>
      </c>
      <c r="I100" s="98">
        <v>3582</v>
      </c>
      <c r="J100" s="68"/>
      <c r="K100" s="68"/>
      <c r="L100" s="68"/>
      <c r="M100" s="68"/>
      <c r="N100" s="61">
        <f t="shared" si="7"/>
        <v>3582</v>
      </c>
    </row>
    <row r="101" spans="1:14" ht="12">
      <c r="A101" s="42">
        <v>6171</v>
      </c>
      <c r="B101" s="82" t="s">
        <v>29</v>
      </c>
      <c r="C101" s="42">
        <v>9</v>
      </c>
      <c r="D101" s="15">
        <v>1990</v>
      </c>
      <c r="E101" s="98">
        <v>2566</v>
      </c>
      <c r="F101" s="98">
        <v>2586</v>
      </c>
      <c r="G101" s="98">
        <v>3216</v>
      </c>
      <c r="H101" s="98">
        <v>3896</v>
      </c>
      <c r="I101" s="98">
        <v>3241</v>
      </c>
      <c r="J101" s="68"/>
      <c r="K101" s="68"/>
      <c r="L101" s="68"/>
      <c r="M101" s="68">
        <v>300</v>
      </c>
      <c r="N101" s="61">
        <f>SUM(I101:M101)</f>
        <v>3541</v>
      </c>
    </row>
    <row r="102" spans="1:14" ht="12">
      <c r="A102" s="42">
        <v>6310</v>
      </c>
      <c r="B102" s="82" t="s">
        <v>55</v>
      </c>
      <c r="C102" s="42">
        <v>9</v>
      </c>
      <c r="D102" s="15"/>
      <c r="E102" s="98">
        <v>15</v>
      </c>
      <c r="F102" s="98">
        <v>15</v>
      </c>
      <c r="G102" s="98">
        <v>15</v>
      </c>
      <c r="H102" s="98">
        <v>15</v>
      </c>
      <c r="I102" s="98">
        <v>15</v>
      </c>
      <c r="J102" s="68"/>
      <c r="K102" s="68"/>
      <c r="L102" s="68"/>
      <c r="M102" s="68"/>
      <c r="N102" s="61">
        <f aca="true" t="shared" si="8" ref="N102:N107">SUM(I102)</f>
        <v>15</v>
      </c>
    </row>
    <row r="103" spans="1:14" ht="12">
      <c r="A103" s="42">
        <v>6330</v>
      </c>
      <c r="B103" s="82" t="s">
        <v>41</v>
      </c>
      <c r="C103" s="42">
        <v>8</v>
      </c>
      <c r="D103" s="15">
        <v>2675</v>
      </c>
      <c r="E103" s="98">
        <v>2584</v>
      </c>
      <c r="F103" s="98">
        <v>2636</v>
      </c>
      <c r="G103" s="98">
        <v>2676</v>
      </c>
      <c r="H103" s="98">
        <v>2817</v>
      </c>
      <c r="I103" s="98">
        <v>3137</v>
      </c>
      <c r="J103" s="68"/>
      <c r="K103" s="68"/>
      <c r="L103" s="68"/>
      <c r="M103" s="68"/>
      <c r="N103" s="61">
        <f t="shared" si="8"/>
        <v>3137</v>
      </c>
    </row>
    <row r="104" spans="1:14" ht="12">
      <c r="A104" s="42">
        <v>6399</v>
      </c>
      <c r="B104" s="82" t="s">
        <v>54</v>
      </c>
      <c r="C104" s="42">
        <v>9</v>
      </c>
      <c r="D104" s="15"/>
      <c r="E104" s="98">
        <v>800</v>
      </c>
      <c r="F104" s="98">
        <v>800</v>
      </c>
      <c r="G104" s="98">
        <v>800</v>
      </c>
      <c r="H104" s="98">
        <v>800</v>
      </c>
      <c r="I104" s="98">
        <v>800</v>
      </c>
      <c r="J104" s="68"/>
      <c r="K104" s="68"/>
      <c r="L104" s="68"/>
      <c r="M104" s="68"/>
      <c r="N104" s="49">
        <f t="shared" si="8"/>
        <v>800</v>
      </c>
    </row>
    <row r="105" spans="1:14" ht="12">
      <c r="A105" s="42">
        <v>6409</v>
      </c>
      <c r="B105" s="82" t="s">
        <v>51</v>
      </c>
      <c r="C105" s="42">
        <v>1</v>
      </c>
      <c r="D105" s="15">
        <v>50</v>
      </c>
      <c r="E105" s="98">
        <v>50</v>
      </c>
      <c r="F105" s="98">
        <v>50</v>
      </c>
      <c r="G105" s="98">
        <v>50</v>
      </c>
      <c r="H105" s="98">
        <v>50</v>
      </c>
      <c r="I105" s="98">
        <v>50</v>
      </c>
      <c r="J105" s="68"/>
      <c r="K105" s="68"/>
      <c r="L105" s="68"/>
      <c r="M105" s="68"/>
      <c r="N105" s="49">
        <f t="shared" si="8"/>
        <v>50</v>
      </c>
    </row>
    <row r="106" spans="1:14" ht="12">
      <c r="A106" s="42">
        <v>6409</v>
      </c>
      <c r="B106" s="82" t="s">
        <v>51</v>
      </c>
      <c r="C106" s="42">
        <v>9</v>
      </c>
      <c r="D106" s="15">
        <v>5497</v>
      </c>
      <c r="E106" s="98">
        <v>8974</v>
      </c>
      <c r="F106" s="98">
        <v>9609</v>
      </c>
      <c r="G106" s="98">
        <v>7758</v>
      </c>
      <c r="H106" s="98">
        <v>4250</v>
      </c>
      <c r="I106" s="98">
        <v>62380</v>
      </c>
      <c r="J106" s="68"/>
      <c r="K106" s="68"/>
      <c r="L106" s="68"/>
      <c r="M106" s="68"/>
      <c r="N106" s="49">
        <v>63278</v>
      </c>
    </row>
    <row r="107" spans="1:14" ht="12.75" thickBot="1">
      <c r="A107" s="84">
        <v>6409</v>
      </c>
      <c r="B107" s="34" t="s">
        <v>51</v>
      </c>
      <c r="C107" s="45">
        <v>10</v>
      </c>
      <c r="D107" s="9">
        <v>100</v>
      </c>
      <c r="E107" s="96">
        <v>100</v>
      </c>
      <c r="F107" s="96">
        <v>1600</v>
      </c>
      <c r="G107" s="96">
        <v>494</v>
      </c>
      <c r="H107" s="96">
        <v>1183</v>
      </c>
      <c r="I107" s="96">
        <v>1480</v>
      </c>
      <c r="J107" s="96"/>
      <c r="K107" s="96"/>
      <c r="L107" s="96"/>
      <c r="M107" s="96"/>
      <c r="N107" s="49">
        <f t="shared" si="8"/>
        <v>1480</v>
      </c>
    </row>
    <row r="108" spans="1:14" ht="13.5" thickBot="1" thickTop="1">
      <c r="A108" s="3" t="s">
        <v>31</v>
      </c>
      <c r="B108" s="35"/>
      <c r="C108" s="40"/>
      <c r="D108" s="29" t="e">
        <f>SUM(D6+D7+D12+D55+D65+D80+D92)</f>
        <v>#REF!</v>
      </c>
      <c r="E108" s="47">
        <f>E6+E7+E12+E55+E65+E80+E92</f>
        <v>207824</v>
      </c>
      <c r="F108" s="30">
        <f>SUM(F6+F7+F12+F55+F65+F80+F92)</f>
        <v>219968</v>
      </c>
      <c r="G108" s="30">
        <f>G7+G12+G55+G65+G80+G92</f>
        <v>216075</v>
      </c>
      <c r="H108" s="30">
        <f aca="true" t="shared" si="9" ref="H108:M108">H6+H7+H12+H55+H65+H80+H92</f>
        <v>216290</v>
      </c>
      <c r="I108" s="30">
        <f t="shared" si="9"/>
        <v>197002</v>
      </c>
      <c r="J108" s="30">
        <f t="shared" si="9"/>
        <v>87737</v>
      </c>
      <c r="K108" s="30">
        <f t="shared" si="9"/>
        <v>15285</v>
      </c>
      <c r="L108" s="30">
        <f t="shared" si="9"/>
        <v>50</v>
      </c>
      <c r="M108" s="30">
        <f t="shared" si="9"/>
        <v>1300</v>
      </c>
      <c r="N108" s="105">
        <f>SUM(N6+N7+N12+N55+N65+N80+N92)</f>
        <v>302272</v>
      </c>
    </row>
    <row r="109" spans="1:14" ht="13.5" thickBot="1" thickTop="1">
      <c r="A109" s="3" t="s">
        <v>32</v>
      </c>
      <c r="B109" s="35"/>
      <c r="C109" s="40"/>
      <c r="D109" s="29">
        <v>-2675</v>
      </c>
      <c r="E109" s="47">
        <v>-2584</v>
      </c>
      <c r="F109" s="30">
        <v>-2636</v>
      </c>
      <c r="G109" s="30">
        <v>-2676</v>
      </c>
      <c r="H109" s="30">
        <v>-2817</v>
      </c>
      <c r="I109" s="30">
        <v>-3137</v>
      </c>
      <c r="J109" s="95"/>
      <c r="K109" s="95"/>
      <c r="L109" s="95"/>
      <c r="M109" s="95"/>
      <c r="N109" s="105">
        <v>-3137</v>
      </c>
    </row>
    <row r="110" spans="1:14" ht="13.5" thickBot="1" thickTop="1">
      <c r="A110" s="16" t="s">
        <v>33</v>
      </c>
      <c r="B110" s="101"/>
      <c r="C110" s="84"/>
      <c r="D110" s="17" t="e">
        <f>SUM(D108:D109)</f>
        <v>#REF!</v>
      </c>
      <c r="E110" s="100">
        <f>E108+E109</f>
        <v>205240</v>
      </c>
      <c r="F110" s="30">
        <f>F108+F109</f>
        <v>217332</v>
      </c>
      <c r="G110" s="30">
        <f>G108+G109</f>
        <v>213399</v>
      </c>
      <c r="H110" s="30">
        <f>H108+H109</f>
        <v>213473</v>
      </c>
      <c r="I110" s="30">
        <f>I108+I109</f>
        <v>193865</v>
      </c>
      <c r="J110" s="30">
        <f>SUM(J108)</f>
        <v>87737</v>
      </c>
      <c r="K110" s="30">
        <f>SUM(K108)</f>
        <v>15285</v>
      </c>
      <c r="L110" s="30">
        <f>SUM(L108)</f>
        <v>50</v>
      </c>
      <c r="M110" s="30">
        <f>SUM(M108)</f>
        <v>1300</v>
      </c>
      <c r="N110" s="105">
        <f>N108+N109</f>
        <v>299135</v>
      </c>
    </row>
    <row r="111" spans="13:15" ht="12.75" thickTop="1">
      <c r="M111" s="22"/>
      <c r="N111" s="18"/>
      <c r="O111" s="18"/>
    </row>
    <row r="112" ht="12">
      <c r="M112" s="18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2015-11-10T11:43:12Z</cp:lastPrinted>
  <dcterms:created xsi:type="dcterms:W3CDTF">2008-11-24T14:12:58Z</dcterms:created>
  <dcterms:modified xsi:type="dcterms:W3CDTF">2017-02-08T14:29:24Z</dcterms:modified>
  <cp:category/>
  <cp:version/>
  <cp:contentType/>
  <cp:contentStatus/>
</cp:coreProperties>
</file>